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2019 Articles\DUE 2-25-19 Can Excel Send Alerts--1500 words $900\"/>
    </mc:Choice>
  </mc:AlternateContent>
  <bookViews>
    <workbookView xWindow="-120" yWindow="-120" windowWidth="19440" windowHeight="15000"/>
  </bookViews>
  <sheets>
    <sheet name="Alerts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C30" i="3"/>
  <c r="D30" i="3" s="1"/>
  <c r="C29" i="3"/>
  <c r="C28" i="3"/>
  <c r="D28" i="3" s="1"/>
  <c r="C27" i="3"/>
  <c r="C26" i="3"/>
  <c r="C25" i="3"/>
  <c r="D25" i="3" s="1"/>
  <c r="C24" i="3"/>
  <c r="C23" i="3"/>
  <c r="C22" i="3"/>
  <c r="C21" i="3"/>
  <c r="D21" i="3" s="1"/>
  <c r="C20" i="3"/>
  <c r="D20" i="3" s="1"/>
  <c r="C19" i="3"/>
  <c r="C18" i="3"/>
  <c r="C17" i="3"/>
  <c r="D17" i="3" s="1"/>
  <c r="C16" i="3"/>
  <c r="C15" i="3"/>
  <c r="C14" i="3"/>
  <c r="C13" i="3"/>
  <c r="D13" i="3" s="1"/>
  <c r="C12" i="3"/>
  <c r="D12" i="3" s="1"/>
  <c r="C11" i="3"/>
  <c r="C10" i="3"/>
  <c r="C9" i="3"/>
  <c r="D9" i="3" s="1"/>
  <c r="C8" i="3"/>
  <c r="C7" i="3"/>
  <c r="C6" i="3"/>
  <c r="C5" i="3"/>
  <c r="D5" i="3" s="1"/>
  <c r="A1" i="3"/>
  <c r="A2" i="3" s="1"/>
  <c r="J33" i="3" l="1"/>
  <c r="D10" i="3"/>
  <c r="D18" i="3"/>
  <c r="D26" i="3"/>
  <c r="D33" i="3"/>
  <c r="D8" i="3"/>
  <c r="D16" i="3"/>
  <c r="D24" i="3"/>
  <c r="D29" i="3"/>
  <c r="J34" i="3"/>
  <c r="D6" i="3"/>
  <c r="D14" i="3"/>
  <c r="D22" i="3"/>
  <c r="D32" i="3"/>
  <c r="D34" i="3"/>
  <c r="E32" i="3"/>
  <c r="E13" i="3"/>
  <c r="E21" i="3"/>
  <c r="E17" i="3"/>
  <c r="E5" i="3"/>
  <c r="E9" i="3"/>
  <c r="E7" i="3"/>
  <c r="E23" i="3"/>
  <c r="E19" i="3"/>
  <c r="E31" i="3"/>
  <c r="E15" i="3"/>
  <c r="E27" i="3"/>
  <c r="E11" i="3"/>
  <c r="E25" i="3"/>
  <c r="E29" i="3"/>
  <c r="E33" i="3"/>
  <c r="E6" i="3"/>
  <c r="D7" i="3"/>
  <c r="E10" i="3"/>
  <c r="D11" i="3"/>
  <c r="E14" i="3"/>
  <c r="D15" i="3"/>
  <c r="E18" i="3"/>
  <c r="D19" i="3"/>
  <c r="E22" i="3"/>
  <c r="D23" i="3"/>
  <c r="E26" i="3"/>
  <c r="D27" i="3"/>
  <c r="E30" i="3"/>
  <c r="D31" i="3"/>
  <c r="E34" i="3"/>
  <c r="B2" i="3"/>
  <c r="E8" i="3"/>
  <c r="E12" i="3"/>
  <c r="E16" i="3"/>
  <c r="E20" i="3"/>
  <c r="E24" i="3"/>
  <c r="E28" i="3"/>
  <c r="F5" i="3" l="1"/>
  <c r="F31" i="3"/>
  <c r="F27" i="3"/>
  <c r="F23" i="3"/>
  <c r="F19" i="3"/>
  <c r="F15" i="3"/>
  <c r="F11" i="3"/>
  <c r="F7" i="3"/>
  <c r="F34" i="3"/>
  <c r="F30" i="3"/>
  <c r="F26" i="3"/>
  <c r="F22" i="3"/>
  <c r="F18" i="3"/>
  <c r="F14" i="3"/>
  <c r="F10" i="3"/>
  <c r="F6" i="3"/>
  <c r="F33" i="3"/>
  <c r="F29" i="3"/>
  <c r="F25" i="3"/>
  <c r="F21" i="3"/>
  <c r="F17" i="3"/>
  <c r="F13" i="3"/>
  <c r="F9" i="3"/>
  <c r="F32" i="3"/>
  <c r="F28" i="3"/>
  <c r="F24" i="3"/>
  <c r="F20" i="3"/>
  <c r="F16" i="3"/>
  <c r="F12" i="3"/>
  <c r="F8" i="3"/>
</calcChain>
</file>

<file path=xl/sharedStrings.xml><?xml version="1.0" encoding="utf-8"?>
<sst xmlns="http://schemas.openxmlformats.org/spreadsheetml/2006/main" count="35" uniqueCount="26">
  <si>
    <t>Amount Due</t>
  </si>
  <si>
    <t>Insurance</t>
  </si>
  <si>
    <t>Electric</t>
  </si>
  <si>
    <t>Gas</t>
  </si>
  <si>
    <t>Water</t>
  </si>
  <si>
    <t>Invoices/Debts</t>
  </si>
  <si>
    <t>Landscape Maintenance</t>
  </si>
  <si>
    <t>Building Maintenance</t>
  </si>
  <si>
    <t>Maid Service</t>
  </si>
  <si>
    <t>Property Rent</t>
  </si>
  <si>
    <t>Building Mortgage</t>
  </si>
  <si>
    <t>Security</t>
  </si>
  <si>
    <t>Due Day
of the Month</t>
  </si>
  <si>
    <t>Electronic Equipment</t>
  </si>
  <si>
    <t>Network Management</t>
  </si>
  <si>
    <t>Office Supplies</t>
  </si>
  <si>
    <t>Water Delivery</t>
  </si>
  <si>
    <t>Break Room Snacks</t>
  </si>
  <si>
    <t>Water / Sewer</t>
  </si>
  <si>
    <t>Media Deliveries</t>
  </si>
  <si>
    <t>Indoor Plants Maintenance</t>
  </si>
  <si>
    <t>Termite Bond</t>
  </si>
  <si>
    <t>Appliances Maintenance/Repairs</t>
  </si>
  <si>
    <t>Donations</t>
  </si>
  <si>
    <t>ALERT
Cardinal #</t>
  </si>
  <si>
    <t>ALERT
Oridinal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</si>
</sst>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&quot;$&quot;#,##0.00"/>
    <numFmt numFmtId="166" formatCode="mmm"/>
    <numFmt numFmtId="167" formatCode="dd"/>
    <numFmt numFmtId="168" formatCode="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20" sqref="I20"/>
    </sheetView>
  </sheetViews>
  <sheetFormatPr defaultRowHeight="15" x14ac:dyDescent="0.25"/>
  <cols>
    <col min="1" max="1" width="31.28515625" customWidth="1"/>
    <col min="2" max="2" width="15.7109375" customWidth="1"/>
    <col min="3" max="4" width="12.7109375" customWidth="1"/>
    <col min="5" max="8" width="15.7109375" customWidth="1"/>
    <col min="9" max="9" width="10.7109375" customWidth="1"/>
    <col min="10" max="10" width="19.42578125" customWidth="1"/>
    <col min="11" max="13" width="12.7109375" customWidth="1"/>
  </cols>
  <sheetData>
    <row r="1" spans="1:11" x14ac:dyDescent="0.25">
      <c r="A1" s="2">
        <f ca="1">TODAY()+3</f>
        <v>43527</v>
      </c>
      <c r="B1" s="11"/>
      <c r="C1" s="12"/>
      <c r="D1" s="4"/>
      <c r="E1" s="3"/>
      <c r="F1" s="3"/>
      <c r="G1" s="3"/>
      <c r="J1" s="6"/>
    </row>
    <row r="2" spans="1:11" x14ac:dyDescent="0.25">
      <c r="A2" s="1">
        <f ca="1">DAY(A1)</f>
        <v>3</v>
      </c>
      <c r="B2" s="1" t="str">
        <f ca="1">DAY(A2)&amp;IF(OR(DAY(A2)={1,2,3,21,22,23,31}),CHOOSE(1*RIGHT(DAY(A2),1),"st","nd ","rd "),"th")</f>
        <v xml:space="preserve">3rd </v>
      </c>
      <c r="J2" s="1"/>
      <c r="K2" s="1"/>
    </row>
    <row r="3" spans="1:11" ht="15" customHeight="1" x14ac:dyDescent="0.25">
      <c r="A3" s="6"/>
      <c r="B3" s="1"/>
    </row>
    <row r="4" spans="1:11" ht="36" customHeight="1" x14ac:dyDescent="0.25">
      <c r="A4" s="7" t="s">
        <v>5</v>
      </c>
      <c r="B4" s="7" t="s">
        <v>0</v>
      </c>
      <c r="C4" s="13" t="s">
        <v>12</v>
      </c>
      <c r="D4" s="13"/>
      <c r="E4" s="8" t="s">
        <v>24</v>
      </c>
      <c r="F4" s="9" t="s">
        <v>25</v>
      </c>
      <c r="G4" s="9"/>
      <c r="H4" s="7"/>
      <c r="I4" s="7"/>
      <c r="J4" s="8"/>
    </row>
    <row r="5" spans="1:11" x14ac:dyDescent="0.25">
      <c r="A5" t="s">
        <v>9</v>
      </c>
      <c r="B5" s="3">
        <v>4000</v>
      </c>
      <c r="C5" s="5">
        <f>DAY(1)</f>
        <v>1</v>
      </c>
      <c r="D5" s="1" t="str">
        <f>DAY(C5)&amp;IF(OR(DAY(C5)={1,2,3,21,22,23,31}),CHOOSE(1*RIGHT(DAY(C5),1),"st","nd ","rd "),"th")</f>
        <v>1st</v>
      </c>
      <c r="E5" s="1">
        <f ca="1">IF(C5=$A$2,"DUE NOW", 0)</f>
        <v>0</v>
      </c>
      <c r="F5" s="1">
        <f ca="1">IF(D5=$B$2,"DUE NOW", 0)</f>
        <v>0</v>
      </c>
      <c r="G5" s="1"/>
      <c r="H5" s="1"/>
      <c r="I5" s="1"/>
      <c r="J5" s="7"/>
    </row>
    <row r="6" spans="1:11" x14ac:dyDescent="0.25">
      <c r="A6" t="s">
        <v>10</v>
      </c>
      <c r="B6" s="3">
        <v>6000</v>
      </c>
      <c r="C6" s="5">
        <f>DAY(2)</f>
        <v>2</v>
      </c>
      <c r="D6" s="1" t="str">
        <f>DAY(C6)&amp;IF(OR(DAY(C6)={1,2,3,21,22,23,31}),CHOOSE(1*RIGHT(DAY(C6),1),"st","nd ","rd "),"th")</f>
        <v xml:space="preserve">2nd </v>
      </c>
      <c r="E6" s="1">
        <f t="shared" ref="E6:E34" ca="1" si="0">IF(C6=$A$2,"DUE NOW", 0)</f>
        <v>0</v>
      </c>
      <c r="F6" s="1">
        <f t="shared" ref="F6:F34" ca="1" si="1">IF(D6=$B$2,"DUE NOW", 0)</f>
        <v>0</v>
      </c>
      <c r="G6" s="1"/>
      <c r="H6" s="1"/>
      <c r="I6" s="1"/>
      <c r="J6" s="7"/>
    </row>
    <row r="7" spans="1:11" x14ac:dyDescent="0.25">
      <c r="A7" t="s">
        <v>2</v>
      </c>
      <c r="B7" s="3">
        <v>2500</v>
      </c>
      <c r="C7" s="5">
        <f>DAY(3)</f>
        <v>3</v>
      </c>
      <c r="D7" s="1" t="str">
        <f>DAY(C7)&amp;IF(OR(DAY(C7)={1,2,3,21,22,23,31}),CHOOSE(1*RIGHT(DAY(C7),1),"st","nd ","rd "),"th")</f>
        <v xml:space="preserve">3rd </v>
      </c>
      <c r="E7" s="1" t="str">
        <f t="shared" ca="1" si="0"/>
        <v>DUE NOW</v>
      </c>
      <c r="F7" s="1" t="str">
        <f t="shared" ca="1" si="1"/>
        <v>DUE NOW</v>
      </c>
      <c r="G7" s="1"/>
      <c r="H7" s="1"/>
      <c r="I7" s="1"/>
      <c r="J7" s="7"/>
    </row>
    <row r="8" spans="1:11" x14ac:dyDescent="0.25">
      <c r="A8" t="s">
        <v>3</v>
      </c>
      <c r="B8" s="3">
        <v>1800</v>
      </c>
      <c r="C8" s="5">
        <f>DAY(4)</f>
        <v>4</v>
      </c>
      <c r="D8" s="1" t="str">
        <f>DAY(C8)&amp;IF(OR(DAY(C8)={1,2,3,21,22,23,31}),CHOOSE(1*RIGHT(DAY(C8),1),"st","nd ","rd "),"th")</f>
        <v>4th</v>
      </c>
      <c r="E8" s="1">
        <f t="shared" ca="1" si="0"/>
        <v>0</v>
      </c>
      <c r="F8" s="1">
        <f t="shared" ca="1" si="1"/>
        <v>0</v>
      </c>
      <c r="G8" s="1"/>
      <c r="H8" s="1"/>
      <c r="I8" s="1"/>
      <c r="J8" s="7"/>
    </row>
    <row r="9" spans="1:11" x14ac:dyDescent="0.25">
      <c r="A9" t="s">
        <v>4</v>
      </c>
      <c r="B9" s="3">
        <v>1200</v>
      </c>
      <c r="C9" s="5">
        <f>DAY(5)</f>
        <v>5</v>
      </c>
      <c r="D9" s="1" t="str">
        <f>DAY(C9)&amp;IF(OR(DAY(C9)={1,2,3,21,22,23,31}),CHOOSE(1*RIGHT(DAY(C9),1),"st","nd ","rd "),"th")</f>
        <v>5th</v>
      </c>
      <c r="E9" s="1">
        <f t="shared" ca="1" si="0"/>
        <v>0</v>
      </c>
      <c r="F9" s="1">
        <f t="shared" ca="1" si="1"/>
        <v>0</v>
      </c>
      <c r="G9" s="1"/>
      <c r="H9" s="1"/>
      <c r="I9" s="1"/>
      <c r="J9" s="7"/>
    </row>
    <row r="10" spans="1:11" x14ac:dyDescent="0.25">
      <c r="A10" t="s">
        <v>1</v>
      </c>
      <c r="B10" s="3">
        <v>1125</v>
      </c>
      <c r="C10" s="5">
        <f>DAY(5)</f>
        <v>5</v>
      </c>
      <c r="D10" s="1" t="str">
        <f>DAY(C10)&amp;IF(OR(DAY(C10)={1,2,3,21,22,23,31}),CHOOSE(1*RIGHT(DAY(C10),1),"st","nd ","rd "),"th")</f>
        <v>5th</v>
      </c>
      <c r="E10" s="1">
        <f t="shared" ca="1" si="0"/>
        <v>0</v>
      </c>
      <c r="F10" s="1">
        <f t="shared" ca="1" si="1"/>
        <v>0</v>
      </c>
      <c r="G10" s="1"/>
      <c r="H10" s="1"/>
      <c r="I10" s="1"/>
      <c r="J10" s="7"/>
    </row>
    <row r="11" spans="1:11" x14ac:dyDescent="0.25">
      <c r="A11" t="s">
        <v>6</v>
      </c>
      <c r="B11" s="3">
        <v>985</v>
      </c>
      <c r="C11" s="5">
        <f>DAY(7)</f>
        <v>7</v>
      </c>
      <c r="D11" s="1" t="str">
        <f>DAY(C11)&amp;IF(OR(DAY(C11)={1,2,3,21,22,23,31}),CHOOSE(1*RIGHT(DAY(C11),1),"st","nd ","rd "),"th")</f>
        <v>7th</v>
      </c>
      <c r="E11" s="1">
        <f t="shared" ca="1" si="0"/>
        <v>0</v>
      </c>
      <c r="F11" s="1">
        <f t="shared" ca="1" si="1"/>
        <v>0</v>
      </c>
      <c r="G11" s="1"/>
      <c r="H11" s="1"/>
      <c r="I11" s="1"/>
      <c r="J11" s="7"/>
    </row>
    <row r="12" spans="1:11" x14ac:dyDescent="0.25">
      <c r="A12" t="s">
        <v>7</v>
      </c>
      <c r="B12" s="3">
        <v>1050</v>
      </c>
      <c r="C12" s="5">
        <f>DAY(8)</f>
        <v>8</v>
      </c>
      <c r="D12" s="1" t="str">
        <f>DAY(C12)&amp;IF(OR(DAY(C12)={1,2,3,21,22,23,31}),CHOOSE(1*RIGHT(DAY(C12),1),"st","nd ","rd "),"th")</f>
        <v>8th</v>
      </c>
      <c r="E12" s="1">
        <f t="shared" ca="1" si="0"/>
        <v>0</v>
      </c>
      <c r="F12" s="1">
        <f t="shared" ca="1" si="1"/>
        <v>0</v>
      </c>
      <c r="G12" s="1"/>
      <c r="H12" s="1"/>
      <c r="I12" s="1"/>
      <c r="J12" s="7"/>
    </row>
    <row r="13" spans="1:11" x14ac:dyDescent="0.25">
      <c r="A13" t="s">
        <v>8</v>
      </c>
      <c r="B13" s="3">
        <v>1465</v>
      </c>
      <c r="C13" s="5">
        <f>DAY(9)</f>
        <v>9</v>
      </c>
      <c r="D13" s="1" t="str">
        <f>DAY(C13)&amp;IF(OR(DAY(C13)={1,2,3,21,22,23,31}),CHOOSE(1*RIGHT(DAY(C13),1),"st","nd ","rd "),"th")</f>
        <v>9th</v>
      </c>
      <c r="E13" s="1">
        <f t="shared" ca="1" si="0"/>
        <v>0</v>
      </c>
      <c r="F13" s="1">
        <f t="shared" ca="1" si="1"/>
        <v>0</v>
      </c>
      <c r="G13" s="1"/>
      <c r="H13" s="1"/>
      <c r="I13" s="1"/>
      <c r="J13" s="7"/>
    </row>
    <row r="14" spans="1:11" x14ac:dyDescent="0.25">
      <c r="A14" t="s">
        <v>11</v>
      </c>
      <c r="B14" s="3">
        <v>1500</v>
      </c>
      <c r="C14" s="5">
        <f>DAY(10)</f>
        <v>10</v>
      </c>
      <c r="D14" s="1" t="str">
        <f>DAY(C14)&amp;IF(OR(DAY(C14)={1,2,3,21,22,23,31}),CHOOSE(1*RIGHT(DAY(C14),1),"st","nd ","rd "),"th")</f>
        <v>10th</v>
      </c>
      <c r="E14" s="1">
        <f t="shared" ca="1" si="0"/>
        <v>0</v>
      </c>
      <c r="F14" s="1">
        <f t="shared" ca="1" si="1"/>
        <v>0</v>
      </c>
      <c r="G14" s="1"/>
      <c r="H14" s="1"/>
      <c r="I14" s="1"/>
      <c r="J14" s="7"/>
    </row>
    <row r="15" spans="1:11" x14ac:dyDescent="0.25">
      <c r="A15" t="s">
        <v>9</v>
      </c>
      <c r="B15" s="3">
        <v>4000</v>
      </c>
      <c r="C15" s="5">
        <f>DAY(11)</f>
        <v>11</v>
      </c>
      <c r="D15" s="1" t="str">
        <f>DAY(C15)&amp;IF(OR(DAY(C15)={1,2,3,21,22,23,31}),CHOOSE(1*RIGHT(DAY(C15),1),"st","nd ","rd "),"th")</f>
        <v>11th</v>
      </c>
      <c r="E15" s="1">
        <f t="shared" ca="1" si="0"/>
        <v>0</v>
      </c>
      <c r="F15" s="1">
        <f t="shared" ca="1" si="1"/>
        <v>0</v>
      </c>
      <c r="G15" s="1"/>
      <c r="H15" s="1"/>
      <c r="I15" s="1"/>
      <c r="J15" s="7"/>
    </row>
    <row r="16" spans="1:11" x14ac:dyDescent="0.25">
      <c r="A16" t="s">
        <v>10</v>
      </c>
      <c r="B16" s="3">
        <v>6000</v>
      </c>
      <c r="C16" s="5">
        <f>DAY(12)</f>
        <v>12</v>
      </c>
      <c r="D16" s="1" t="str">
        <f>DAY(C16)&amp;IF(OR(DAY(C16)={1,2,3,21,22,23,31}),CHOOSE(1*RIGHT(DAY(C16),1),"st","nd ","rd "),"th")</f>
        <v>12th</v>
      </c>
      <c r="E16" s="1">
        <f t="shared" ca="1" si="0"/>
        <v>0</v>
      </c>
      <c r="F16" s="1">
        <f t="shared" ca="1" si="1"/>
        <v>0</v>
      </c>
      <c r="G16" s="1"/>
      <c r="H16" s="1"/>
      <c r="I16" s="1"/>
      <c r="J16" s="7"/>
    </row>
    <row r="17" spans="1:10" x14ac:dyDescent="0.25">
      <c r="A17" t="s">
        <v>2</v>
      </c>
      <c r="B17" s="3">
        <v>2500</v>
      </c>
      <c r="C17" s="5">
        <f>DAY(13)</f>
        <v>13</v>
      </c>
      <c r="D17" s="1" t="str">
        <f>DAY(C17)&amp;IF(OR(DAY(C17)={1,2,3,21,22,23,31}),CHOOSE(1*RIGHT(DAY(C17),1),"st","nd ","rd "),"th")</f>
        <v>13th</v>
      </c>
      <c r="E17" s="1">
        <f t="shared" ca="1" si="0"/>
        <v>0</v>
      </c>
      <c r="F17" s="1">
        <f t="shared" ca="1" si="1"/>
        <v>0</v>
      </c>
      <c r="G17" s="1"/>
      <c r="H17" s="1"/>
      <c r="I17" s="1"/>
      <c r="J17" s="7"/>
    </row>
    <row r="18" spans="1:10" x14ac:dyDescent="0.25">
      <c r="A18" t="s">
        <v>3</v>
      </c>
      <c r="B18" s="3">
        <v>1800</v>
      </c>
      <c r="C18" s="5">
        <f>DAY(14)</f>
        <v>14</v>
      </c>
      <c r="D18" s="1" t="str">
        <f>DAY(C18)&amp;IF(OR(DAY(C18)={1,2,3,21,22,23,31}),CHOOSE(1*RIGHT(DAY(C18),1),"st","nd ","rd "),"th")</f>
        <v>14th</v>
      </c>
      <c r="E18" s="1">
        <f t="shared" ca="1" si="0"/>
        <v>0</v>
      </c>
      <c r="F18" s="1">
        <f t="shared" ca="1" si="1"/>
        <v>0</v>
      </c>
      <c r="G18" s="1"/>
      <c r="H18" s="1"/>
      <c r="I18" s="1"/>
      <c r="J18" s="7"/>
    </row>
    <row r="19" spans="1:10" x14ac:dyDescent="0.25">
      <c r="A19" t="s">
        <v>18</v>
      </c>
      <c r="B19" s="3">
        <v>1200</v>
      </c>
      <c r="C19" s="5">
        <f>DAY(15)</f>
        <v>15</v>
      </c>
      <c r="D19" s="1" t="str">
        <f>DAY(C19)&amp;IF(OR(DAY(C19)={1,2,3,21,22,23,31}),CHOOSE(1*RIGHT(DAY(C19),1),"st","nd ","rd "),"th")</f>
        <v>15th</v>
      </c>
      <c r="E19" s="1">
        <f t="shared" ca="1" si="0"/>
        <v>0</v>
      </c>
      <c r="F19" s="1">
        <f t="shared" ca="1" si="1"/>
        <v>0</v>
      </c>
      <c r="G19" s="1"/>
      <c r="H19" s="1"/>
      <c r="I19" s="1"/>
      <c r="J19" s="7"/>
    </row>
    <row r="20" spans="1:10" x14ac:dyDescent="0.25">
      <c r="A20" t="s">
        <v>1</v>
      </c>
      <c r="B20" s="3">
        <v>1125</v>
      </c>
      <c r="C20" s="5">
        <f>DAY(16)</f>
        <v>16</v>
      </c>
      <c r="D20" s="1" t="str">
        <f>DAY(C20)&amp;IF(OR(DAY(C20)={1,2,3,21,22,23,31}),CHOOSE(1*RIGHT(DAY(C20),1),"st","nd ","rd "),"th")</f>
        <v>16th</v>
      </c>
      <c r="E20" s="1">
        <f t="shared" ca="1" si="0"/>
        <v>0</v>
      </c>
      <c r="F20" s="1">
        <f t="shared" ca="1" si="1"/>
        <v>0</v>
      </c>
      <c r="G20" s="1"/>
      <c r="H20" s="1"/>
      <c r="I20" s="1"/>
      <c r="J20" s="7"/>
    </row>
    <row r="21" spans="1:10" x14ac:dyDescent="0.25">
      <c r="A21" t="s">
        <v>6</v>
      </c>
      <c r="B21" s="3">
        <v>985</v>
      </c>
      <c r="C21" s="5">
        <f>DAY(17)</f>
        <v>17</v>
      </c>
      <c r="D21" s="1" t="str">
        <f>DAY(C21)&amp;IF(OR(DAY(C21)={1,2,3,21,22,23,31}),CHOOSE(1*RIGHT(DAY(C21),1),"st","nd ","rd "),"th")</f>
        <v>17th</v>
      </c>
      <c r="E21" s="1">
        <f t="shared" ca="1" si="0"/>
        <v>0</v>
      </c>
      <c r="F21" s="1">
        <f t="shared" ca="1" si="1"/>
        <v>0</v>
      </c>
      <c r="G21" s="1"/>
      <c r="H21" s="1"/>
      <c r="I21" s="1"/>
      <c r="J21" s="7"/>
    </row>
    <row r="22" spans="1:10" x14ac:dyDescent="0.25">
      <c r="A22" t="s">
        <v>7</v>
      </c>
      <c r="B22" s="3">
        <v>1050</v>
      </c>
      <c r="C22" s="5">
        <f>DAY(18)</f>
        <v>18</v>
      </c>
      <c r="D22" s="1" t="str">
        <f>DAY(C22)&amp;IF(OR(DAY(C22)={1,2,3,21,22,23,31}),CHOOSE(1*RIGHT(DAY(C22),1),"st","nd ","rd "),"th")</f>
        <v>18th</v>
      </c>
      <c r="E22" s="1">
        <f t="shared" ca="1" si="0"/>
        <v>0</v>
      </c>
      <c r="F22" s="1">
        <f t="shared" ca="1" si="1"/>
        <v>0</v>
      </c>
      <c r="G22" s="1"/>
      <c r="H22" s="1"/>
      <c r="I22" s="1"/>
      <c r="J22" s="7"/>
    </row>
    <row r="23" spans="1:10" x14ac:dyDescent="0.25">
      <c r="A23" t="s">
        <v>8</v>
      </c>
      <c r="B23" s="3">
        <v>1465</v>
      </c>
      <c r="C23" s="5">
        <f>DAY(19)</f>
        <v>19</v>
      </c>
      <c r="D23" s="1" t="str">
        <f>DAY(C23)&amp;IF(OR(DAY(C23)={1,2,3,21,22,23,31}),CHOOSE(1*RIGHT(DAY(C23),1),"st","nd ","rd "),"th")</f>
        <v>19th</v>
      </c>
      <c r="E23" s="1">
        <f t="shared" ca="1" si="0"/>
        <v>0</v>
      </c>
      <c r="F23" s="1">
        <f t="shared" ca="1" si="1"/>
        <v>0</v>
      </c>
      <c r="G23" s="1"/>
      <c r="H23" s="1"/>
      <c r="I23" s="1"/>
      <c r="J23" s="7"/>
    </row>
    <row r="24" spans="1:10" x14ac:dyDescent="0.25">
      <c r="A24" t="s">
        <v>11</v>
      </c>
      <c r="B24" s="3">
        <v>1500</v>
      </c>
      <c r="C24" s="5">
        <f>DAY(20)</f>
        <v>20</v>
      </c>
      <c r="D24" s="1" t="str">
        <f>DAY(C24)&amp;IF(OR(DAY(C24)={1,2,3,21,22,23,31}),CHOOSE(1*RIGHT(DAY(C24),1),"st","nd ","rd "),"th")</f>
        <v>20th</v>
      </c>
      <c r="E24" s="1">
        <f t="shared" ca="1" si="0"/>
        <v>0</v>
      </c>
      <c r="F24" s="1">
        <f t="shared" ca="1" si="1"/>
        <v>0</v>
      </c>
      <c r="G24" s="1"/>
      <c r="H24" s="1"/>
      <c r="I24" s="1"/>
      <c r="J24" s="7"/>
    </row>
    <row r="25" spans="1:10" x14ac:dyDescent="0.25">
      <c r="A25" t="s">
        <v>13</v>
      </c>
      <c r="B25" s="3">
        <v>4200</v>
      </c>
      <c r="C25" s="5">
        <f>DAY(21)</f>
        <v>21</v>
      </c>
      <c r="D25" s="1" t="str">
        <f>DAY(C25)&amp;IF(OR(DAY(C25)={1,2,3,21,22,23,31}),CHOOSE(1*RIGHT(DAY(C25),1),"st","nd ","rd "),"th")</f>
        <v>21st</v>
      </c>
      <c r="E25" s="1">
        <f t="shared" ca="1" si="0"/>
        <v>0</v>
      </c>
      <c r="F25" s="1">
        <f t="shared" ca="1" si="1"/>
        <v>0</v>
      </c>
      <c r="G25" s="1"/>
      <c r="H25" s="1"/>
      <c r="I25" s="1"/>
      <c r="J25" s="7"/>
    </row>
    <row r="26" spans="1:10" x14ac:dyDescent="0.25">
      <c r="A26" t="s">
        <v>14</v>
      </c>
      <c r="B26" s="3">
        <v>1200</v>
      </c>
      <c r="C26" s="5">
        <f>DAY(22)</f>
        <v>22</v>
      </c>
      <c r="D26" s="1" t="str">
        <f>DAY(C26)&amp;IF(OR(DAY(C26)={1,2,3,21,22,23,31}),CHOOSE(1*RIGHT(DAY(C26),1),"st","nd ","rd "),"th")</f>
        <v xml:space="preserve">22nd </v>
      </c>
      <c r="E26" s="1">
        <f t="shared" ca="1" si="0"/>
        <v>0</v>
      </c>
      <c r="F26" s="1">
        <f t="shared" ca="1" si="1"/>
        <v>0</v>
      </c>
      <c r="G26" s="1"/>
      <c r="H26" s="1"/>
      <c r="I26" s="1"/>
      <c r="J26" s="10"/>
    </row>
    <row r="27" spans="1:10" x14ac:dyDescent="0.25">
      <c r="A27" t="s">
        <v>15</v>
      </c>
      <c r="B27" s="3">
        <v>800</v>
      </c>
      <c r="C27" s="5">
        <f>DAY(23)</f>
        <v>23</v>
      </c>
      <c r="D27" s="1" t="str">
        <f>DAY(C27)&amp;IF(OR(DAY(C27)={1,2,3,21,22,23,31}),CHOOSE(1*RIGHT(DAY(C27),1),"st","nd ","rd "),"th")</f>
        <v xml:space="preserve">23rd </v>
      </c>
      <c r="E27" s="1">
        <f t="shared" ca="1" si="0"/>
        <v>0</v>
      </c>
      <c r="F27" s="1">
        <f t="shared" ca="1" si="1"/>
        <v>0</v>
      </c>
      <c r="G27" s="1"/>
      <c r="H27" s="1"/>
      <c r="I27" s="1"/>
      <c r="J27" s="7"/>
    </row>
    <row r="28" spans="1:10" x14ac:dyDescent="0.25">
      <c r="A28" t="s">
        <v>16</v>
      </c>
      <c r="B28" s="3">
        <v>425</v>
      </c>
      <c r="C28" s="5">
        <f>DAY(24)</f>
        <v>24</v>
      </c>
      <c r="D28" s="1" t="str">
        <f>DAY(C28)&amp;IF(OR(DAY(C28)={1,2,3,21,22,23,31}),CHOOSE(1*RIGHT(DAY(C28),1),"st","nd ","rd "),"th")</f>
        <v>24th</v>
      </c>
      <c r="E28" s="1">
        <f t="shared" ca="1" si="0"/>
        <v>0</v>
      </c>
      <c r="F28" s="1">
        <f t="shared" ca="1" si="1"/>
        <v>0</v>
      </c>
      <c r="G28" s="1"/>
      <c r="H28" s="1"/>
      <c r="I28" s="1"/>
      <c r="J28" s="7"/>
    </row>
    <row r="29" spans="1:10" x14ac:dyDescent="0.25">
      <c r="A29" t="s">
        <v>17</v>
      </c>
      <c r="B29" s="3">
        <v>685</v>
      </c>
      <c r="C29" s="5">
        <f>DAY(25)</f>
        <v>25</v>
      </c>
      <c r="D29" s="1" t="str">
        <f>DAY(C29)&amp;IF(OR(DAY(C29)={1,2,3,21,22,23,31}),CHOOSE(1*RIGHT(DAY(C29),1),"st","nd ","rd "),"th")</f>
        <v>25th</v>
      </c>
      <c r="E29" s="1">
        <f t="shared" ca="1" si="0"/>
        <v>0</v>
      </c>
      <c r="F29" s="1">
        <f t="shared" ca="1" si="1"/>
        <v>0</v>
      </c>
      <c r="G29" s="1"/>
      <c r="H29" s="1"/>
      <c r="I29" s="1"/>
      <c r="J29" s="7"/>
    </row>
    <row r="30" spans="1:10" x14ac:dyDescent="0.25">
      <c r="A30" t="s">
        <v>19</v>
      </c>
      <c r="B30" s="3">
        <v>300</v>
      </c>
      <c r="C30" s="5">
        <f>DAY(26)</f>
        <v>26</v>
      </c>
      <c r="D30" s="1" t="str">
        <f>DAY(C30)&amp;IF(OR(DAY(C30)={1,2,3,21,22,23,31}),CHOOSE(1*RIGHT(DAY(C30),1),"st","nd ","rd "),"th")</f>
        <v>26th</v>
      </c>
      <c r="E30" s="1">
        <f t="shared" ca="1" si="0"/>
        <v>0</v>
      </c>
      <c r="F30" s="1">
        <f t="shared" ca="1" si="1"/>
        <v>0</v>
      </c>
      <c r="G30" s="1"/>
      <c r="H30" s="1"/>
      <c r="I30" s="1"/>
      <c r="J30" s="7"/>
    </row>
    <row r="31" spans="1:10" x14ac:dyDescent="0.25">
      <c r="A31" t="s">
        <v>20</v>
      </c>
      <c r="B31" s="3">
        <v>460</v>
      </c>
      <c r="C31" s="5">
        <f>DAY(27)</f>
        <v>27</v>
      </c>
      <c r="D31" s="1" t="str">
        <f>DAY(C31)&amp;IF(OR(DAY(C31)={1,2,3,21,22,23,31}),CHOOSE(1*RIGHT(DAY(C31),1),"st","nd ","rd "),"th")</f>
        <v>27th</v>
      </c>
      <c r="E31" s="1">
        <f t="shared" ca="1" si="0"/>
        <v>0</v>
      </c>
      <c r="F31" s="1">
        <f t="shared" ca="1" si="1"/>
        <v>0</v>
      </c>
      <c r="G31" s="1"/>
      <c r="H31" s="1"/>
      <c r="I31" s="1"/>
      <c r="J31" s="7"/>
    </row>
    <row r="32" spans="1:10" x14ac:dyDescent="0.25">
      <c r="A32" t="s">
        <v>21</v>
      </c>
      <c r="B32" s="3">
        <v>200</v>
      </c>
      <c r="C32" s="5">
        <f>DAY(28)</f>
        <v>28</v>
      </c>
      <c r="D32" s="1" t="str">
        <f>DAY(C32)&amp;IF(OR(DAY(C32)={1,2,3,21,22,23,31}),CHOOSE(1*RIGHT(DAY(C32),1),"st","nd ","rd "),"th")</f>
        <v>28th</v>
      </c>
      <c r="E32" s="1">
        <f t="shared" ca="1" si="0"/>
        <v>0</v>
      </c>
      <c r="F32" s="1">
        <f t="shared" ca="1" si="1"/>
        <v>0</v>
      </c>
      <c r="G32" s="1"/>
      <c r="H32" s="1"/>
      <c r="I32" s="1"/>
      <c r="J32" s="7"/>
    </row>
    <row r="33" spans="1:10" x14ac:dyDescent="0.25">
      <c r="A33" t="s">
        <v>22</v>
      </c>
      <c r="B33" s="3">
        <v>330</v>
      </c>
      <c r="C33" s="5">
        <f>DAY(29)</f>
        <v>29</v>
      </c>
      <c r="D33" s="1" t="str">
        <f>DAY(C33)&amp;IF(OR(DAY(C33)={1,2,3,21,22,23,31}),CHOOSE(1*RIGHT(DAY(C33),1),"st","nd ","rd "),"th")</f>
        <v>29th</v>
      </c>
      <c r="E33" s="1">
        <f t="shared" ca="1" si="0"/>
        <v>0</v>
      </c>
      <c r="F33" s="1">
        <f t="shared" ca="1" si="1"/>
        <v>0</v>
      </c>
      <c r="G33" s="1"/>
      <c r="H33" s="1"/>
      <c r="I33" s="1"/>
      <c r="J33" s="7">
        <f t="shared" ref="J5:J34" si="2">IF(C33=$J$2, "DUE NOW", 0)</f>
        <v>0</v>
      </c>
    </row>
    <row r="34" spans="1:10" x14ac:dyDescent="0.25">
      <c r="A34" t="s">
        <v>23</v>
      </c>
      <c r="B34" s="3">
        <v>700</v>
      </c>
      <c r="C34" s="5">
        <f>DAY(30)</f>
        <v>30</v>
      </c>
      <c r="D34" s="1" t="str">
        <f>DAY(C34)&amp;IF(OR(DAY(C34)={1,2,3,21,22,23,31}),CHOOSE(1*RIGHT(DAY(C34),1),"st","nd ","rd "),"th")</f>
        <v>30th</v>
      </c>
      <c r="E34" s="1">
        <f t="shared" ca="1" si="0"/>
        <v>0</v>
      </c>
      <c r="F34" s="1">
        <f t="shared" ca="1" si="1"/>
        <v>0</v>
      </c>
      <c r="G34" s="1"/>
      <c r="H34" s="1"/>
      <c r="I34" s="1"/>
      <c r="J34" s="7">
        <f t="shared" si="2"/>
        <v>0</v>
      </c>
    </row>
  </sheetData>
  <mergeCells count="1">
    <mergeCell ref="C4:D4"/>
  </mergeCells>
  <conditionalFormatting sqref="E5 H32:I34 H5:I29 G5">
    <cfRule type="containsText" dxfId="11" priority="13" operator="containsText" text="DUE NOW">
      <formula>NOT(ISERROR(SEARCH("DUE NOW",E5)))</formula>
    </cfRule>
  </conditionalFormatting>
  <conditionalFormatting sqref="E32:E34 E6:E29 H31:I31 G6:G29 G32:G34">
    <cfRule type="containsText" dxfId="10" priority="12" operator="containsText" text="DUE NOW">
      <formula>NOT(ISERROR(SEARCH("DUE NOW",E6)))</formula>
    </cfRule>
  </conditionalFormatting>
  <conditionalFormatting sqref="E5:E34 G5:G34">
    <cfRule type="containsText" dxfId="9" priority="11" operator="containsText" text="DUE NOW">
      <formula>NOT(ISERROR(SEARCH("DUE NOW",E5)))</formula>
    </cfRule>
  </conditionalFormatting>
  <conditionalFormatting sqref="J5:J34">
    <cfRule type="containsText" dxfId="8" priority="10" operator="containsText" text="DUE NOW">
      <formula>NOT(ISERROR(SEARCH("DUE NOW",J5)))</formula>
    </cfRule>
  </conditionalFormatting>
  <conditionalFormatting sqref="E6:E34 G6:G34">
    <cfRule type="containsText" dxfId="7" priority="4" operator="containsText" text="DUE NOW">
      <formula>NOT(ISERROR(SEARCH("DUE NOW",E6)))</formula>
    </cfRule>
  </conditionalFormatting>
  <conditionalFormatting sqref="E5 G5">
    <cfRule type="containsText" dxfId="6" priority="8" operator="containsText" text="DUE NOW">
      <formula>NOT(ISERROR(SEARCH("DUE NOW",E5)))</formula>
    </cfRule>
  </conditionalFormatting>
  <conditionalFormatting sqref="E6:E34 G6:G34">
    <cfRule type="containsText" dxfId="5" priority="7" operator="containsText" text="DUE NOW">
      <formula>NOT(ISERROR(SEARCH("DUE NOW",E6)))</formula>
    </cfRule>
  </conditionalFormatting>
  <conditionalFormatting sqref="E6:E34 G6:G34">
    <cfRule type="containsText" dxfId="4" priority="6" operator="containsText" text="DUE NOW">
      <formula>NOT(ISERROR(SEARCH("DUE NOW",E6)))</formula>
    </cfRule>
  </conditionalFormatting>
  <conditionalFormatting sqref="E6:E34 G6:G34">
    <cfRule type="containsText" dxfId="3" priority="5" operator="containsText" text="DUE NOW">
      <formula>NOT(ISERROR(SEARCH("DUE NOW",E6)))</formula>
    </cfRule>
  </conditionalFormatting>
  <conditionalFormatting sqref="E6:E34 G6:G34">
    <cfRule type="containsText" dxfId="2" priority="3" operator="containsText" text="DUE NOW">
      <formula>NOT(ISERROR(SEARCH("DUE NOW",E6)))</formula>
    </cfRule>
  </conditionalFormatting>
  <conditionalFormatting sqref="E6:E34 G6:G34">
    <cfRule type="containsText" dxfId="1" priority="2" operator="containsText" text="DUE NOW">
      <formula>NOT(ISERROR(SEARCH("DUE NOW",E6)))</formula>
    </cfRule>
  </conditionalFormatting>
  <conditionalFormatting sqref="F5:F34">
    <cfRule type="containsText" dxfId="0" priority="1" operator="containsText" text="DUE NOW">
      <formula>NOT(ISERROR(SEARCH("DUE NOW",F5)))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 Sartain</dc:creator>
  <cp:lastModifiedBy>Sartain</cp:lastModifiedBy>
  <dcterms:created xsi:type="dcterms:W3CDTF">2019-02-27T00:52:08Z</dcterms:created>
  <dcterms:modified xsi:type="dcterms:W3CDTF">2019-02-28T12:05:18Z</dcterms:modified>
</cp:coreProperties>
</file>